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C:\Users\slh\Box\Admin\BioMade Admin\seed funds\education seed funds\2022 files\"/>
    </mc:Choice>
  </mc:AlternateContent>
  <xr:revisionPtr revIDLastSave="0" documentId="13_ncr:1_{54D0D866-C5F4-4B88-9032-99A2B0C2A0CE}" xr6:coauthVersionLast="47" xr6:coauthVersionMax="47" xr10:uidLastSave="{00000000-0000-0000-0000-000000000000}"/>
  <bookViews>
    <workbookView xWindow="28680" yWindow="-120" windowWidth="29040" windowHeight="15840" xr2:uid="{00000000-000D-0000-FFFF-FFFF00000000}"/>
  </bookViews>
  <sheets>
    <sheet name="budget template" sheetId="1" r:id="rId1"/>
    <sheet name="sample budget" sheetId="3" r:id="rId2"/>
    <sheet name="NSF guidelines" sheetId="2" r:id="rId3"/>
  </sheets>
  <definedNames>
    <definedName name="IIC2gxiiia" localSheetId="2">'NSF guidelines'!$A$8</definedName>
    <definedName name="IIC2gxiiib" localSheetId="2">'NSF guidelines'!$A$12</definedName>
    <definedName name="IIC2gxiiic" localSheetId="2">'NSF guidelines'!$A$16</definedName>
  </definedNames>
  <calcPr calcId="191029"/>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67" i="3" l="1"/>
  <c r="C68" i="3" s="1"/>
  <c r="C66" i="3"/>
  <c r="C65" i="3"/>
  <c r="C36" i="3"/>
  <c r="C68" i="1"/>
  <c r="C72" i="1" s="1"/>
  <c r="C57" i="1"/>
  <c r="C57" i="3"/>
  <c r="C30" i="3"/>
  <c r="C41" i="3" s="1"/>
  <c r="C22" i="3"/>
  <c r="C40" i="3" s="1"/>
  <c r="C41" i="1"/>
  <c r="C40" i="1"/>
  <c r="C42" i="1" l="1"/>
  <c r="C74" i="1" s="1"/>
  <c r="C83" i="1" s="1"/>
  <c r="C85" i="1" s="1"/>
  <c r="C42" i="3"/>
  <c r="C72" i="3" l="1"/>
  <c r="C74" i="3" s="1"/>
  <c r="B6" i="1" l="1"/>
  <c r="C83" i="3"/>
  <c r="C85" i="3" s="1"/>
  <c r="B6" i="3" s="1"/>
</calcChain>
</file>

<file path=xl/sharedStrings.xml><?xml version="1.0" encoding="utf-8"?>
<sst xmlns="http://schemas.openxmlformats.org/spreadsheetml/2006/main" count="158" uniqueCount="81">
  <si>
    <t>Applicant Name</t>
  </si>
  <si>
    <t>Budget instructions</t>
  </si>
  <si>
    <t>Name</t>
  </si>
  <si>
    <t>Personnel support</t>
  </si>
  <si>
    <t>For each item, list the amount requested and provide details. Add lines as needed.</t>
  </si>
  <si>
    <t>Title/position</t>
  </si>
  <si>
    <t>School/institution</t>
  </si>
  <si>
    <t>Title of project</t>
  </si>
  <si>
    <t>Start date</t>
  </si>
  <si>
    <t>End date</t>
  </si>
  <si>
    <t>Role in project/services</t>
  </si>
  <si>
    <t>Salaries/wages *</t>
  </si>
  <si>
    <t>* Hourly wage or % of annual salary</t>
  </si>
  <si>
    <t>Fringe benefits (if applicable)</t>
  </si>
  <si>
    <t>$ requested</t>
  </si>
  <si>
    <t>Total fringe benefits</t>
  </si>
  <si>
    <t>Total salaries/wages</t>
  </si>
  <si>
    <t xml:space="preserve">Materials and supplies </t>
  </si>
  <si>
    <t>NSF Proposal and Award Policies and Procedures Guide 2/25/2019</t>
  </si>
  <si>
    <t xml:space="preserve">(xiii) Allowable and Unallowable Costs </t>
  </si>
  <si>
    <t>2 CFR § 200, Subpart E provides comprehensive information regarding costs allowable under Federal awards. The following categories of unallowable costs are highlighted because of their sensitivity:</t>
  </si>
  <si>
    <t xml:space="preserve">(a) Entertainment </t>
  </si>
  <si>
    <t>Costs of entertainment, amusement, diversion and social activities, and any costs directly associated with such activities (such as tickets to shows or sporting events, meals, lodging, rentals, transportation and gratuities) are unallowable. Travel, meal and hotel expenses of grantee employees who are not on travel status are unallowable. Costs of employees on travel status are limited to those specifically authorized by 2 CFR § 200.474. See also 2 CFR § 200.438.</t>
  </si>
  <si>
    <t xml:space="preserve">(b) Meals and Coffee Breaks </t>
  </si>
  <si>
    <t>No funds may be requested for meals or coffee breaks for intramural meetings of an organization or any of its components, including, but not limited to, laboratories, departments and centers. (See 2 CFR § 200.432, for additional information on the charging of certain types of costs generally associated with conferences supported by NSF.) Meal expenses of grantee employees who are not on travel status are unallowable. See also 2 CFR § 200.438.</t>
  </si>
  <si>
    <t xml:space="preserve">(c) Alcoholic Beverages </t>
  </si>
  <si>
    <t>No NSF funds may be requested or spent for alcoholic beverages.</t>
  </si>
  <si>
    <t>For NSF guidelines on "unallowable costs" see 3rd tab of spreadsheet.</t>
  </si>
  <si>
    <t xml:space="preserve">Questions? Email nh.epscor@unh.edu </t>
  </si>
  <si>
    <t>This may include educational software or other supplies necessary for curriculum development.</t>
  </si>
  <si>
    <t>Item (list each item)</t>
  </si>
  <si>
    <t>Total materials and supplies</t>
  </si>
  <si>
    <t>See sample budget in the 2nd tab of this spreadsheet</t>
  </si>
  <si>
    <t>Travel</t>
  </si>
  <si>
    <t>In-state travel: Briefly state the purpose of the trip(s). Estimate the # of miles per trip, and # of trips.</t>
  </si>
  <si>
    <t>In-state mileage</t>
  </si>
  <si>
    <t xml:space="preserve">Out-of-state travel: Requires advance approval before submitting the budget. Email nh.epscor@unh.edu. </t>
  </si>
  <si>
    <t>Total travel</t>
  </si>
  <si>
    <t>Individual</t>
  </si>
  <si>
    <t>Details</t>
  </si>
  <si>
    <t>Total personnel</t>
  </si>
  <si>
    <t xml:space="preserve">Applicants from institutions of higher education may include indirect costs at a rate approved by the </t>
  </si>
  <si>
    <t>federal government. Contact your business office or sponsored projects office for information.</t>
  </si>
  <si>
    <t>Subtotal</t>
  </si>
  <si>
    <t>Indirect cost rate</t>
  </si>
  <si>
    <t>Applied to subtotal of costs</t>
  </si>
  <si>
    <t>Administrative (indirect) costs</t>
  </si>
  <si>
    <t>TOTAL REQUEST</t>
  </si>
  <si>
    <t>Total request (autofilled)</t>
  </si>
  <si>
    <t>Jane Smith</t>
  </si>
  <si>
    <t>Introduction to biomaterials</t>
  </si>
  <si>
    <t>Person 1</t>
  </si>
  <si>
    <t>high school chemistry teacher</t>
  </si>
  <si>
    <t>High school 1</t>
  </si>
  <si>
    <t>develop lab protocols</t>
  </si>
  <si>
    <t>30 hours @ $30</t>
  </si>
  <si>
    <t>college chemistry faculty</t>
  </si>
  <si>
    <t>integration into college curriculum requirements</t>
  </si>
  <si>
    <t>1 week summer salary</t>
  </si>
  <si>
    <t>Person 3</t>
  </si>
  <si>
    <t>high school computer science teacher</t>
  </si>
  <si>
    <t>High school 2</t>
  </si>
  <si>
    <t>college A</t>
  </si>
  <si>
    <t>develop computer simulation</t>
  </si>
  <si>
    <t>100 hours @ $30</t>
  </si>
  <si>
    <t>Name of software, manufacturer</t>
  </si>
  <si>
    <t>Name of program, manufacturer, 1 year subscription</t>
  </si>
  <si>
    <t>simulation software</t>
  </si>
  <si>
    <t>communication software</t>
  </si>
  <si>
    <t>laptop</t>
  </si>
  <si>
    <t>computer description</t>
  </si>
  <si>
    <t>Team meetings at high school 1 in Concord</t>
  </si>
  <si>
    <t>Person 1 traveling from Whitefield, 100  miles round trip, 5 trips</t>
  </si>
  <si>
    <t>Person 3 traveling from Rochester, 85 miles round trip,  5 trips</t>
  </si>
  <si>
    <t>This does not apply to individuals not affiliated with a college or university.</t>
  </si>
  <si>
    <t>Jane Smith traveling from Portsmouth, 70 miles round trip, 5 trips</t>
  </si>
  <si>
    <t>Sample Budget</t>
  </si>
  <si>
    <t>Mileage is reimbursed at the current GSA rate.</t>
  </si>
  <si>
    <t>NH BioMade Educational Grant Opportunity 2022: Attracting, Training, and Retaining a Skilled Workforce</t>
  </si>
  <si>
    <t>* If the applicantion is from UNH, Dartmouth, or Keene, the indirect cost must be charged at the rate that was in effect</t>
  </si>
  <si>
    <t>in August 2017. Applications from other academic institutions must use the current federally approved rate.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</si>
</sst>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5" x14ac:knownFonts="1">
    <font>
      <sz val="11"/>
      <color theme="1"/>
      <name val="Calibri"/>
      <family val="2"/>
      <scheme val="minor"/>
    </font>
    <font>
      <sz val="11"/>
      <color theme="1"/>
      <name val="Calibri"/>
      <family val="2"/>
      <scheme val="minor"/>
    </font>
    <font>
      <b/>
      <sz val="11"/>
      <color theme="1"/>
      <name val="Calibri"/>
      <family val="2"/>
      <scheme val="minor"/>
    </font>
    <font>
      <b/>
      <sz val="11"/>
      <color theme="1"/>
      <name val="Calibri"/>
      <family val="2"/>
    </font>
    <font>
      <sz val="11"/>
      <color theme="1"/>
      <name val="Calibri"/>
      <family val="2"/>
    </font>
  </fonts>
  <fills count="4">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right/>
      <top style="thin">
        <color auto="1"/>
      </top>
      <bottom style="thin">
        <color auto="1"/>
      </bottom>
      <diagonal/>
    </border>
    <border>
      <left style="thin">
        <color auto="1"/>
      </left>
      <right style="thin">
        <color auto="1"/>
      </right>
      <top/>
      <bottom style="thin">
        <color auto="1"/>
      </bottom>
      <diagonal/>
    </border>
    <border>
      <left style="thin">
        <color auto="1"/>
      </left>
      <right/>
      <top/>
      <bottom/>
      <diagonal/>
    </border>
    <border>
      <left/>
      <right style="thin">
        <color auto="1"/>
      </right>
      <top/>
      <bottom/>
      <diagonal/>
    </border>
    <border>
      <left/>
      <right/>
      <top style="thin">
        <color auto="1"/>
      </top>
      <bottom/>
      <diagonal/>
    </border>
    <border>
      <left/>
      <right style="thin">
        <color indexed="64"/>
      </right>
      <top/>
      <bottom style="thin">
        <color auto="1"/>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47">
    <xf numFmtId="0" fontId="0" fillId="0" borderId="0" xfId="0"/>
    <xf numFmtId="0" fontId="0" fillId="2" borderId="0" xfId="0" applyFill="1"/>
    <xf numFmtId="0" fontId="0" fillId="0" borderId="1" xfId="0" applyBorder="1"/>
    <xf numFmtId="0" fontId="2" fillId="0" borderId="0" xfId="0" applyFont="1"/>
    <xf numFmtId="0" fontId="2" fillId="0" borderId="1" xfId="0" applyFont="1" applyBorder="1"/>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0" fillId="2" borderId="0" xfId="0" applyFill="1" applyAlignment="1">
      <alignment wrapText="1"/>
    </xf>
    <xf numFmtId="0" fontId="0" fillId="0" borderId="1" xfId="0" applyBorder="1" applyAlignment="1">
      <alignment wrapText="1"/>
    </xf>
    <xf numFmtId="0" fontId="0" fillId="0" borderId="0" xfId="0" applyAlignment="1">
      <alignment wrapText="1"/>
    </xf>
    <xf numFmtId="0" fontId="2" fillId="0" borderId="1" xfId="0" applyFont="1" applyBorder="1" applyAlignment="1">
      <alignment wrapText="1"/>
    </xf>
    <xf numFmtId="0" fontId="2" fillId="0" borderId="0" xfId="0" applyFont="1" applyAlignment="1">
      <alignment wrapText="1"/>
    </xf>
    <xf numFmtId="0" fontId="0" fillId="3" borderId="1" xfId="0" applyFill="1" applyBorder="1"/>
    <xf numFmtId="0" fontId="2" fillId="3" borderId="1" xfId="0" applyFont="1" applyFill="1" applyBorder="1" applyAlignment="1">
      <alignment horizontal="right" wrapText="1"/>
    </xf>
    <xf numFmtId="0" fontId="2" fillId="3" borderId="1" xfId="0" applyFont="1" applyFill="1" applyBorder="1"/>
    <xf numFmtId="0" fontId="2" fillId="3" borderId="7" xfId="0" applyFont="1" applyFill="1" applyBorder="1" applyAlignment="1">
      <alignment horizontal="right" wrapText="1"/>
    </xf>
    <xf numFmtId="0" fontId="2" fillId="3" borderId="7" xfId="0" applyFont="1" applyFill="1" applyBorder="1"/>
    <xf numFmtId="0" fontId="0" fillId="0" borderId="8" xfId="0" applyBorder="1"/>
    <xf numFmtId="0" fontId="0" fillId="0" borderId="9" xfId="0" applyBorder="1"/>
    <xf numFmtId="0" fontId="2" fillId="0" borderId="8" xfId="0" applyFont="1" applyBorder="1"/>
    <xf numFmtId="0" fontId="2" fillId="0" borderId="9" xfId="0" applyFont="1" applyBorder="1"/>
    <xf numFmtId="0" fontId="2" fillId="0" borderId="1" xfId="0" applyFont="1" applyBorder="1" applyAlignment="1">
      <alignment horizontal="right" wrapText="1"/>
    </xf>
    <xf numFmtId="0" fontId="0" fillId="3" borderId="7" xfId="0" applyFill="1" applyBorder="1"/>
    <xf numFmtId="0" fontId="0" fillId="0" borderId="1" xfId="0" applyBorder="1" applyAlignment="1">
      <alignment horizontal="right" wrapText="1"/>
    </xf>
    <xf numFmtId="14" fontId="0" fillId="0" borderId="1" xfId="0" applyNumberFormat="1" applyBorder="1" applyAlignment="1">
      <alignment horizontal="left" wrapText="1"/>
    </xf>
    <xf numFmtId="0" fontId="0" fillId="0" borderId="1" xfId="0" applyBorder="1" applyAlignment="1">
      <alignment horizontal="left" wrapText="1"/>
    </xf>
    <xf numFmtId="10" fontId="0" fillId="0" borderId="1" xfId="0" applyNumberFormat="1" applyBorder="1" applyAlignment="1">
      <alignment wrapText="1"/>
    </xf>
    <xf numFmtId="164" fontId="0" fillId="0" borderId="1" xfId="1" applyNumberFormat="1" applyFont="1" applyBorder="1"/>
    <xf numFmtId="164" fontId="0" fillId="0" borderId="9" xfId="1" applyNumberFormat="1" applyFont="1" applyBorder="1"/>
    <xf numFmtId="164" fontId="2" fillId="3" borderId="1" xfId="1" applyNumberFormat="1" applyFont="1" applyFill="1" applyBorder="1"/>
    <xf numFmtId="164" fontId="0" fillId="3" borderId="1" xfId="1" applyNumberFormat="1" applyFont="1" applyFill="1" applyBorder="1"/>
    <xf numFmtId="164" fontId="2" fillId="3" borderId="1" xfId="0" applyNumberFormat="1" applyFont="1" applyFill="1" applyBorder="1"/>
    <xf numFmtId="0" fontId="0" fillId="0" borderId="9" xfId="0" applyBorder="1" applyAlignment="1">
      <alignment horizontal="center"/>
    </xf>
    <xf numFmtId="10" fontId="0" fillId="0" borderId="1" xfId="2" applyNumberFormat="1" applyFont="1" applyBorder="1"/>
    <xf numFmtId="1" fontId="2" fillId="3" borderId="1" xfId="0" applyNumberFormat="1" applyFont="1" applyFill="1" applyBorder="1"/>
    <xf numFmtId="0" fontId="0" fillId="2" borderId="11" xfId="0" applyFill="1" applyBorder="1" applyAlignment="1">
      <alignment wrapText="1"/>
    </xf>
    <xf numFmtId="0" fontId="2" fillId="3" borderId="2" xfId="0" applyFont="1" applyFill="1" applyBorder="1" applyAlignment="1">
      <alignment horizontal="center"/>
    </xf>
    <xf numFmtId="0" fontId="2" fillId="3" borderId="6" xfId="0" applyFont="1" applyFill="1" applyBorder="1" applyAlignment="1">
      <alignment horizontal="center"/>
    </xf>
    <xf numFmtId="0" fontId="2" fillId="3" borderId="3" xfId="0" applyFont="1" applyFill="1" applyBorder="1" applyAlignment="1">
      <alignment horizontal="center"/>
    </xf>
    <xf numFmtId="0" fontId="2" fillId="3" borderId="2" xfId="0" applyFont="1" applyFill="1" applyBorder="1" applyAlignment="1">
      <alignment horizontal="center" wrapText="1"/>
    </xf>
    <xf numFmtId="0" fontId="2" fillId="3" borderId="6" xfId="0" applyFont="1" applyFill="1" applyBorder="1" applyAlignment="1">
      <alignment horizontal="center" wrapText="1"/>
    </xf>
    <xf numFmtId="0" fontId="2" fillId="3" borderId="3" xfId="0" applyFont="1" applyFill="1" applyBorder="1" applyAlignment="1">
      <alignment horizontal="center" wrapText="1"/>
    </xf>
    <xf numFmtId="0" fontId="2" fillId="3" borderId="4" xfId="0" applyFont="1" applyFill="1" applyBorder="1" applyAlignment="1">
      <alignment horizontal="center"/>
    </xf>
    <xf numFmtId="0" fontId="2" fillId="3" borderId="10" xfId="0" applyFont="1" applyFill="1" applyBorder="1" applyAlignment="1">
      <alignment horizontal="center"/>
    </xf>
    <xf numFmtId="0" fontId="2" fillId="3" borderId="5" xfId="0" applyFont="1" applyFill="1" applyBorder="1" applyAlignment="1">
      <alignment horizontal="center"/>
    </xf>
  </cellXfs>
  <cellStyles count="3">
    <cellStyle name="Comma" xfId="1" builtinId="3"/>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88"/>
  <sheetViews>
    <sheetView tabSelected="1" workbookViewId="0"/>
  </sheetViews>
  <sheetFormatPr defaultRowHeight="15" x14ac:dyDescent="0.25"/>
  <cols>
    <col min="1" max="1" width="27.42578125" customWidth="1"/>
    <col min="2" max="2" width="65.5703125" style="11" customWidth="1"/>
    <col min="3" max="3" width="12.7109375" customWidth="1"/>
  </cols>
  <sheetData>
    <row r="1" spans="1:3" x14ac:dyDescent="0.25">
      <c r="A1" s="1" t="s">
        <v>78</v>
      </c>
      <c r="B1" s="37"/>
    </row>
    <row r="2" spans="1:3" x14ac:dyDescent="0.25">
      <c r="A2" s="2" t="s">
        <v>0</v>
      </c>
      <c r="B2" s="10"/>
    </row>
    <row r="3" spans="1:3" x14ac:dyDescent="0.25">
      <c r="A3" s="2" t="s">
        <v>7</v>
      </c>
      <c r="B3" s="10"/>
    </row>
    <row r="4" spans="1:3" x14ac:dyDescent="0.25">
      <c r="A4" s="2" t="s">
        <v>8</v>
      </c>
      <c r="B4" s="27"/>
    </row>
    <row r="5" spans="1:3" x14ac:dyDescent="0.25">
      <c r="A5" s="2" t="s">
        <v>9</v>
      </c>
      <c r="B5" s="27"/>
    </row>
    <row r="6" spans="1:3" x14ac:dyDescent="0.25">
      <c r="A6" s="2" t="s">
        <v>48</v>
      </c>
      <c r="B6" s="27">
        <f>C85</f>
        <v>0</v>
      </c>
    </row>
    <row r="8" spans="1:3" x14ac:dyDescent="0.25">
      <c r="A8" s="3" t="s">
        <v>1</v>
      </c>
    </row>
    <row r="9" spans="1:3" x14ac:dyDescent="0.25">
      <c r="A9" t="s">
        <v>4</v>
      </c>
    </row>
    <row r="10" spans="1:3" x14ac:dyDescent="0.25">
      <c r="A10" t="s">
        <v>32</v>
      </c>
    </row>
    <row r="11" spans="1:3" x14ac:dyDescent="0.25">
      <c r="A11" t="s">
        <v>27</v>
      </c>
    </row>
    <row r="13" spans="1:3" x14ac:dyDescent="0.25">
      <c r="A13" t="s">
        <v>28</v>
      </c>
    </row>
    <row r="15" spans="1:3" x14ac:dyDescent="0.25">
      <c r="A15" s="38" t="s">
        <v>3</v>
      </c>
      <c r="B15" s="39"/>
      <c r="C15" s="40"/>
    </row>
    <row r="16" spans="1:3" x14ac:dyDescent="0.25">
      <c r="A16" s="4" t="s">
        <v>38</v>
      </c>
      <c r="B16" s="12" t="s">
        <v>39</v>
      </c>
      <c r="C16" s="4" t="s">
        <v>14</v>
      </c>
    </row>
    <row r="17" spans="1:3" x14ac:dyDescent="0.25">
      <c r="A17" s="21"/>
      <c r="B17" s="13"/>
      <c r="C17" s="22"/>
    </row>
    <row r="18" spans="1:3" x14ac:dyDescent="0.25">
      <c r="A18" s="2" t="s">
        <v>2</v>
      </c>
      <c r="B18" s="10"/>
      <c r="C18" s="29"/>
    </row>
    <row r="19" spans="1:3" x14ac:dyDescent="0.25">
      <c r="A19" s="2" t="s">
        <v>5</v>
      </c>
      <c r="B19" s="10"/>
      <c r="C19" s="29"/>
    </row>
    <row r="20" spans="1:3" x14ac:dyDescent="0.25">
      <c r="A20" s="2" t="s">
        <v>6</v>
      </c>
      <c r="B20" s="10"/>
      <c r="C20" s="29"/>
    </row>
    <row r="21" spans="1:3" x14ac:dyDescent="0.25">
      <c r="A21" s="2" t="s">
        <v>10</v>
      </c>
      <c r="B21" s="10"/>
      <c r="C21" s="29"/>
    </row>
    <row r="22" spans="1:3" x14ac:dyDescent="0.25">
      <c r="A22" s="2" t="s">
        <v>11</v>
      </c>
      <c r="B22" s="10"/>
      <c r="C22" s="29"/>
    </row>
    <row r="23" spans="1:3" x14ac:dyDescent="0.25">
      <c r="A23" s="2" t="s">
        <v>13</v>
      </c>
      <c r="B23" s="10"/>
      <c r="C23" s="29"/>
    </row>
    <row r="24" spans="1:3" x14ac:dyDescent="0.25">
      <c r="A24" s="19"/>
      <c r="C24" s="30"/>
    </row>
    <row r="25" spans="1:3" x14ac:dyDescent="0.25">
      <c r="A25" s="2" t="s">
        <v>2</v>
      </c>
      <c r="B25" s="10"/>
      <c r="C25" s="29"/>
    </row>
    <row r="26" spans="1:3" x14ac:dyDescent="0.25">
      <c r="A26" s="2" t="s">
        <v>5</v>
      </c>
      <c r="B26" s="10"/>
      <c r="C26" s="29"/>
    </row>
    <row r="27" spans="1:3" x14ac:dyDescent="0.25">
      <c r="A27" s="2" t="s">
        <v>6</v>
      </c>
      <c r="B27" s="10"/>
      <c r="C27" s="29"/>
    </row>
    <row r="28" spans="1:3" x14ac:dyDescent="0.25">
      <c r="A28" s="2" t="s">
        <v>10</v>
      </c>
      <c r="B28" s="10"/>
      <c r="C28" s="29"/>
    </row>
    <row r="29" spans="1:3" x14ac:dyDescent="0.25">
      <c r="A29" s="2" t="s">
        <v>11</v>
      </c>
      <c r="B29" s="10"/>
      <c r="C29" s="29"/>
    </row>
    <row r="30" spans="1:3" x14ac:dyDescent="0.25">
      <c r="A30" s="2" t="s">
        <v>13</v>
      </c>
      <c r="B30" s="10"/>
      <c r="C30" s="29"/>
    </row>
    <row r="31" spans="1:3" x14ac:dyDescent="0.25">
      <c r="A31" s="19"/>
      <c r="C31" s="30"/>
    </row>
    <row r="32" spans="1:3" x14ac:dyDescent="0.25">
      <c r="A32" s="2" t="s">
        <v>2</v>
      </c>
      <c r="B32" s="10"/>
      <c r="C32" s="29"/>
    </row>
    <row r="33" spans="1:3" x14ac:dyDescent="0.25">
      <c r="A33" s="2" t="s">
        <v>5</v>
      </c>
      <c r="B33" s="10"/>
      <c r="C33" s="29"/>
    </row>
    <row r="34" spans="1:3" x14ac:dyDescent="0.25">
      <c r="A34" s="2" t="s">
        <v>6</v>
      </c>
      <c r="B34" s="10"/>
      <c r="C34" s="29"/>
    </row>
    <row r="35" spans="1:3" x14ac:dyDescent="0.25">
      <c r="A35" s="2" t="s">
        <v>10</v>
      </c>
      <c r="B35" s="10"/>
      <c r="C35" s="29"/>
    </row>
    <row r="36" spans="1:3" x14ac:dyDescent="0.25">
      <c r="A36" s="2" t="s">
        <v>11</v>
      </c>
      <c r="B36" s="10"/>
      <c r="C36" s="29"/>
    </row>
    <row r="37" spans="1:3" x14ac:dyDescent="0.25">
      <c r="A37" s="2" t="s">
        <v>13</v>
      </c>
      <c r="B37" s="10"/>
      <c r="C37" s="29"/>
    </row>
    <row r="38" spans="1:3" x14ac:dyDescent="0.25">
      <c r="A38" s="19"/>
      <c r="C38" s="30"/>
    </row>
    <row r="39" spans="1:3" x14ac:dyDescent="0.25">
      <c r="A39" s="19" t="s">
        <v>12</v>
      </c>
      <c r="C39" s="30"/>
    </row>
    <row r="40" spans="1:3" x14ac:dyDescent="0.25">
      <c r="A40" s="14"/>
      <c r="B40" s="15" t="s">
        <v>16</v>
      </c>
      <c r="C40" s="31">
        <f>C22+C29+C36</f>
        <v>0</v>
      </c>
    </row>
    <row r="41" spans="1:3" x14ac:dyDescent="0.25">
      <c r="A41" s="14"/>
      <c r="B41" s="15" t="s">
        <v>15</v>
      </c>
      <c r="C41" s="31">
        <f>C23+C30+C37</f>
        <v>0</v>
      </c>
    </row>
    <row r="42" spans="1:3" x14ac:dyDescent="0.25">
      <c r="A42" s="14"/>
      <c r="B42" s="15" t="s">
        <v>40</v>
      </c>
      <c r="C42" s="31">
        <f>C40+C41</f>
        <v>0</v>
      </c>
    </row>
    <row r="44" spans="1:3" x14ac:dyDescent="0.25">
      <c r="A44" s="38" t="s">
        <v>17</v>
      </c>
      <c r="B44" s="39"/>
      <c r="C44" s="40"/>
    </row>
    <row r="45" spans="1:3" x14ac:dyDescent="0.25">
      <c r="A45" s="19" t="s">
        <v>29</v>
      </c>
      <c r="C45" s="20"/>
    </row>
    <row r="46" spans="1:3" x14ac:dyDescent="0.25">
      <c r="A46" s="19"/>
      <c r="C46" s="20"/>
    </row>
    <row r="47" spans="1:3" x14ac:dyDescent="0.25">
      <c r="A47" s="4" t="s">
        <v>30</v>
      </c>
      <c r="B47" s="12" t="s">
        <v>39</v>
      </c>
      <c r="C47" s="4" t="s">
        <v>14</v>
      </c>
    </row>
    <row r="48" spans="1:3" x14ac:dyDescent="0.25">
      <c r="A48" s="2"/>
      <c r="B48" s="10"/>
      <c r="C48" s="29"/>
    </row>
    <row r="49" spans="1:3" x14ac:dyDescent="0.25">
      <c r="A49" s="2"/>
      <c r="B49" s="10"/>
      <c r="C49" s="29"/>
    </row>
    <row r="50" spans="1:3" x14ac:dyDescent="0.25">
      <c r="A50" s="2"/>
      <c r="B50" s="10"/>
      <c r="C50" s="29"/>
    </row>
    <row r="51" spans="1:3" x14ac:dyDescent="0.25">
      <c r="A51" s="2"/>
      <c r="B51" s="10"/>
      <c r="C51" s="29"/>
    </row>
    <row r="52" spans="1:3" x14ac:dyDescent="0.25">
      <c r="A52" s="2"/>
      <c r="B52" s="10"/>
      <c r="C52" s="29"/>
    </row>
    <row r="53" spans="1:3" x14ac:dyDescent="0.25">
      <c r="A53" s="2"/>
      <c r="B53" s="10"/>
      <c r="C53" s="29"/>
    </row>
    <row r="54" spans="1:3" x14ac:dyDescent="0.25">
      <c r="A54" s="2"/>
      <c r="B54" s="10"/>
      <c r="C54" s="29"/>
    </row>
    <row r="55" spans="1:3" x14ac:dyDescent="0.25">
      <c r="A55" s="2"/>
      <c r="B55" s="10"/>
      <c r="C55" s="29"/>
    </row>
    <row r="56" spans="1:3" x14ac:dyDescent="0.25">
      <c r="A56" s="2"/>
      <c r="B56" s="10"/>
      <c r="C56" s="29"/>
    </row>
    <row r="57" spans="1:3" x14ac:dyDescent="0.25">
      <c r="A57" s="14"/>
      <c r="B57" s="15" t="s">
        <v>31</v>
      </c>
      <c r="C57" s="16">
        <f>SUM(C48:C56)</f>
        <v>0</v>
      </c>
    </row>
    <row r="59" spans="1:3" x14ac:dyDescent="0.25">
      <c r="A59" s="41" t="s">
        <v>33</v>
      </c>
      <c r="B59" s="42"/>
      <c r="C59" s="43"/>
    </row>
    <row r="60" spans="1:3" x14ac:dyDescent="0.25">
      <c r="A60" s="19" t="s">
        <v>34</v>
      </c>
      <c r="C60" s="20"/>
    </row>
    <row r="61" spans="1:3" x14ac:dyDescent="0.25">
      <c r="A61" s="19" t="s">
        <v>77</v>
      </c>
      <c r="C61" s="20"/>
    </row>
    <row r="62" spans="1:3" x14ac:dyDescent="0.25">
      <c r="A62" s="19"/>
      <c r="C62" s="20"/>
    </row>
    <row r="63" spans="1:3" x14ac:dyDescent="0.25">
      <c r="A63" s="4" t="s">
        <v>30</v>
      </c>
      <c r="B63" s="12" t="s">
        <v>39</v>
      </c>
      <c r="C63" s="4" t="s">
        <v>14</v>
      </c>
    </row>
    <row r="64" spans="1:3" x14ac:dyDescent="0.25">
      <c r="A64" s="2"/>
      <c r="B64" s="10"/>
      <c r="C64" s="29"/>
    </row>
    <row r="65" spans="1:3" x14ac:dyDescent="0.25">
      <c r="A65" s="2"/>
      <c r="B65" s="10"/>
      <c r="C65" s="29"/>
    </row>
    <row r="66" spans="1:3" x14ac:dyDescent="0.25">
      <c r="A66" s="2"/>
      <c r="B66" s="10"/>
      <c r="C66" s="29"/>
    </row>
    <row r="67" spans="1:3" x14ac:dyDescent="0.25">
      <c r="A67" s="2"/>
      <c r="B67" s="10"/>
      <c r="C67" s="29"/>
    </row>
    <row r="68" spans="1:3" x14ac:dyDescent="0.25">
      <c r="A68" s="2"/>
      <c r="B68" s="23" t="s">
        <v>35</v>
      </c>
      <c r="C68" s="4">
        <f>SUM(C64:C67)</f>
        <v>0</v>
      </c>
    </row>
    <row r="69" spans="1:3" x14ac:dyDescent="0.25">
      <c r="A69" s="19"/>
      <c r="C69" s="20"/>
    </row>
    <row r="70" spans="1:3" x14ac:dyDescent="0.25">
      <c r="A70" s="19" t="s">
        <v>36</v>
      </c>
      <c r="C70" s="20"/>
    </row>
    <row r="71" spans="1:3" x14ac:dyDescent="0.25">
      <c r="A71" s="19"/>
      <c r="C71" s="20"/>
    </row>
    <row r="72" spans="1:3" x14ac:dyDescent="0.25">
      <c r="A72" s="24"/>
      <c r="B72" s="17" t="s">
        <v>37</v>
      </c>
      <c r="C72" s="18">
        <f>C68</f>
        <v>0</v>
      </c>
    </row>
    <row r="74" spans="1:3" x14ac:dyDescent="0.25">
      <c r="A74" s="14"/>
      <c r="B74" s="15" t="s">
        <v>43</v>
      </c>
      <c r="C74" s="33">
        <f>C42+C57+C72</f>
        <v>0</v>
      </c>
    </row>
    <row r="77" spans="1:3" x14ac:dyDescent="0.25">
      <c r="A77" s="44" t="s">
        <v>46</v>
      </c>
      <c r="B77" s="45"/>
      <c r="C77" s="46"/>
    </row>
    <row r="78" spans="1:3" x14ac:dyDescent="0.25">
      <c r="A78" t="s">
        <v>74</v>
      </c>
      <c r="C78" s="20"/>
    </row>
    <row r="79" spans="1:3" x14ac:dyDescent="0.25">
      <c r="A79" s="19" t="s">
        <v>41</v>
      </c>
      <c r="C79" s="20"/>
    </row>
    <row r="80" spans="1:3" x14ac:dyDescent="0.25">
      <c r="A80" s="19" t="s">
        <v>42</v>
      </c>
      <c r="C80" s="20"/>
    </row>
    <row r="81" spans="1:3" x14ac:dyDescent="0.25">
      <c r="A81" s="19"/>
      <c r="C81" s="20"/>
    </row>
    <row r="82" spans="1:3" x14ac:dyDescent="0.25">
      <c r="A82" s="2"/>
      <c r="B82" s="25" t="s">
        <v>44</v>
      </c>
      <c r="C82" s="35"/>
    </row>
    <row r="83" spans="1:3" x14ac:dyDescent="0.25">
      <c r="A83" s="14"/>
      <c r="B83" s="15" t="s">
        <v>45</v>
      </c>
      <c r="C83" s="31">
        <f>C82*C74</f>
        <v>0</v>
      </c>
    </row>
    <row r="85" spans="1:3" x14ac:dyDescent="0.25">
      <c r="B85" s="15" t="s">
        <v>47</v>
      </c>
      <c r="C85" s="32">
        <f>C74+C83</f>
        <v>0</v>
      </c>
    </row>
    <row r="87" spans="1:3" x14ac:dyDescent="0.25">
      <c r="A87" t="s">
        <v>79</v>
      </c>
    </row>
    <row r="88" spans="1:3" x14ac:dyDescent="0.25">
      <c r="A88" t="s">
        <v>80</v>
      </c>
    </row>
  </sheetData>
  <mergeCells count="4">
    <mergeCell ref="A15:C15"/>
    <mergeCell ref="A44:C44"/>
    <mergeCell ref="A59:C59"/>
    <mergeCell ref="A77:C77"/>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85"/>
  <sheetViews>
    <sheetView workbookViewId="0">
      <selection activeCell="C83" sqref="C83"/>
    </sheetView>
  </sheetViews>
  <sheetFormatPr defaultRowHeight="15" x14ac:dyDescent="0.25"/>
  <cols>
    <col min="1" max="1" width="27.42578125" customWidth="1"/>
    <col min="2" max="2" width="65.5703125" style="11" customWidth="1"/>
    <col min="3" max="3" width="12.7109375" customWidth="1"/>
  </cols>
  <sheetData>
    <row r="1" spans="1:3" x14ac:dyDescent="0.25">
      <c r="A1" s="1" t="s">
        <v>76</v>
      </c>
      <c r="B1" s="9"/>
    </row>
    <row r="2" spans="1:3" x14ac:dyDescent="0.25">
      <c r="A2" s="2" t="s">
        <v>0</v>
      </c>
      <c r="B2" s="10" t="s">
        <v>49</v>
      </c>
    </row>
    <row r="3" spans="1:3" x14ac:dyDescent="0.25">
      <c r="A3" s="2" t="s">
        <v>7</v>
      </c>
      <c r="B3" s="10" t="s">
        <v>50</v>
      </c>
    </row>
    <row r="4" spans="1:3" x14ac:dyDescent="0.25">
      <c r="A4" s="2" t="s">
        <v>8</v>
      </c>
      <c r="B4" s="26">
        <v>44075</v>
      </c>
    </row>
    <row r="5" spans="1:3" x14ac:dyDescent="0.25">
      <c r="A5" s="2" t="s">
        <v>9</v>
      </c>
      <c r="B5" s="26">
        <v>44439</v>
      </c>
    </row>
    <row r="6" spans="1:3" x14ac:dyDescent="0.25">
      <c r="A6" s="2" t="s">
        <v>48</v>
      </c>
      <c r="B6" s="27">
        <f>C85</f>
        <v>8591.0423199999987</v>
      </c>
    </row>
    <row r="8" spans="1:3" x14ac:dyDescent="0.25">
      <c r="A8" s="3" t="s">
        <v>1</v>
      </c>
    </row>
    <row r="9" spans="1:3" x14ac:dyDescent="0.25">
      <c r="A9" t="s">
        <v>4</v>
      </c>
    </row>
    <row r="10" spans="1:3" x14ac:dyDescent="0.25">
      <c r="A10" t="s">
        <v>32</v>
      </c>
    </row>
    <row r="11" spans="1:3" x14ac:dyDescent="0.25">
      <c r="A11" t="s">
        <v>27</v>
      </c>
    </row>
    <row r="13" spans="1:3" x14ac:dyDescent="0.25">
      <c r="A13" t="s">
        <v>28</v>
      </c>
    </row>
    <row r="15" spans="1:3" x14ac:dyDescent="0.25">
      <c r="A15" s="38" t="s">
        <v>3</v>
      </c>
      <c r="B15" s="39"/>
      <c r="C15" s="40"/>
    </row>
    <row r="16" spans="1:3" x14ac:dyDescent="0.25">
      <c r="A16" s="4" t="s">
        <v>38</v>
      </c>
      <c r="B16" s="12" t="s">
        <v>39</v>
      </c>
      <c r="C16" s="4" t="s">
        <v>14</v>
      </c>
    </row>
    <row r="17" spans="1:3" x14ac:dyDescent="0.25">
      <c r="A17" s="21"/>
      <c r="B17" s="13"/>
      <c r="C17" s="22"/>
    </row>
    <row r="18" spans="1:3" x14ac:dyDescent="0.25">
      <c r="A18" s="2" t="s">
        <v>2</v>
      </c>
      <c r="B18" s="10" t="s">
        <v>51</v>
      </c>
      <c r="C18" s="29"/>
    </row>
    <row r="19" spans="1:3" x14ac:dyDescent="0.25">
      <c r="A19" s="2" t="s">
        <v>5</v>
      </c>
      <c r="B19" s="10" t="s">
        <v>52</v>
      </c>
      <c r="C19" s="29"/>
    </row>
    <row r="20" spans="1:3" x14ac:dyDescent="0.25">
      <c r="A20" s="2" t="s">
        <v>6</v>
      </c>
      <c r="B20" s="10" t="s">
        <v>53</v>
      </c>
      <c r="C20" s="29"/>
    </row>
    <row r="21" spans="1:3" x14ac:dyDescent="0.25">
      <c r="A21" s="2" t="s">
        <v>10</v>
      </c>
      <c r="B21" s="10" t="s">
        <v>54</v>
      </c>
      <c r="C21" s="29"/>
    </row>
    <row r="22" spans="1:3" x14ac:dyDescent="0.25">
      <c r="A22" s="2" t="s">
        <v>11</v>
      </c>
      <c r="B22" s="10" t="s">
        <v>55</v>
      </c>
      <c r="C22" s="29">
        <f>30*30</f>
        <v>900</v>
      </c>
    </row>
    <row r="23" spans="1:3" x14ac:dyDescent="0.25">
      <c r="A23" s="2" t="s">
        <v>13</v>
      </c>
      <c r="B23" s="10"/>
      <c r="C23" s="29"/>
    </row>
    <row r="24" spans="1:3" x14ac:dyDescent="0.25">
      <c r="A24" s="19"/>
      <c r="C24" s="30"/>
    </row>
    <row r="25" spans="1:3" x14ac:dyDescent="0.25">
      <c r="A25" s="2" t="s">
        <v>2</v>
      </c>
      <c r="B25" s="10" t="s">
        <v>49</v>
      </c>
      <c r="C25" s="29"/>
    </row>
    <row r="26" spans="1:3" x14ac:dyDescent="0.25">
      <c r="A26" s="2" t="s">
        <v>5</v>
      </c>
      <c r="B26" s="10" t="s">
        <v>56</v>
      </c>
      <c r="C26" s="29"/>
    </row>
    <row r="27" spans="1:3" x14ac:dyDescent="0.25">
      <c r="A27" s="2" t="s">
        <v>6</v>
      </c>
      <c r="B27" s="10" t="s">
        <v>62</v>
      </c>
      <c r="C27" s="29"/>
    </row>
    <row r="28" spans="1:3" x14ac:dyDescent="0.25">
      <c r="A28" s="2" t="s">
        <v>10</v>
      </c>
      <c r="B28" s="10" t="s">
        <v>57</v>
      </c>
      <c r="C28" s="29"/>
    </row>
    <row r="29" spans="1:3" x14ac:dyDescent="0.25">
      <c r="A29" s="2" t="s">
        <v>11</v>
      </c>
      <c r="B29" s="10" t="s">
        <v>58</v>
      </c>
      <c r="C29" s="29">
        <v>1200</v>
      </c>
    </row>
    <row r="30" spans="1:3" x14ac:dyDescent="0.25">
      <c r="A30" s="2" t="s">
        <v>13</v>
      </c>
      <c r="B30" s="28">
        <v>8.4000000000000005E-2</v>
      </c>
      <c r="C30" s="29">
        <f>C29*0.084</f>
        <v>100.80000000000001</v>
      </c>
    </row>
    <row r="31" spans="1:3" x14ac:dyDescent="0.25">
      <c r="A31" s="19"/>
      <c r="C31" s="30"/>
    </row>
    <row r="32" spans="1:3" x14ac:dyDescent="0.25">
      <c r="A32" s="2" t="s">
        <v>2</v>
      </c>
      <c r="B32" s="10" t="s">
        <v>59</v>
      </c>
      <c r="C32" s="29"/>
    </row>
    <row r="33" spans="1:3" x14ac:dyDescent="0.25">
      <c r="A33" s="2" t="s">
        <v>5</v>
      </c>
      <c r="B33" s="10" t="s">
        <v>60</v>
      </c>
      <c r="C33" s="29"/>
    </row>
    <row r="34" spans="1:3" x14ac:dyDescent="0.25">
      <c r="A34" s="2" t="s">
        <v>6</v>
      </c>
      <c r="B34" s="10" t="s">
        <v>61</v>
      </c>
      <c r="C34" s="29"/>
    </row>
    <row r="35" spans="1:3" x14ac:dyDescent="0.25">
      <c r="A35" s="2" t="s">
        <v>10</v>
      </c>
      <c r="B35" s="10" t="s">
        <v>63</v>
      </c>
      <c r="C35" s="29"/>
    </row>
    <row r="36" spans="1:3" x14ac:dyDescent="0.25">
      <c r="A36" s="2" t="s">
        <v>11</v>
      </c>
      <c r="B36" s="10" t="s">
        <v>64</v>
      </c>
      <c r="C36" s="29">
        <f>100*30</f>
        <v>3000</v>
      </c>
    </row>
    <row r="37" spans="1:3" x14ac:dyDescent="0.25">
      <c r="A37" s="2" t="s">
        <v>13</v>
      </c>
      <c r="B37" s="10"/>
      <c r="C37" s="29"/>
    </row>
    <row r="38" spans="1:3" x14ac:dyDescent="0.25">
      <c r="A38" s="19"/>
      <c r="C38" s="30"/>
    </row>
    <row r="39" spans="1:3" x14ac:dyDescent="0.25">
      <c r="A39" s="19" t="s">
        <v>12</v>
      </c>
      <c r="C39" s="30"/>
    </row>
    <row r="40" spans="1:3" x14ac:dyDescent="0.25">
      <c r="A40" s="14"/>
      <c r="B40" s="15" t="s">
        <v>16</v>
      </c>
      <c r="C40" s="31">
        <f>C22+C29+C36</f>
        <v>5100</v>
      </c>
    </row>
    <row r="41" spans="1:3" x14ac:dyDescent="0.25">
      <c r="A41" s="14"/>
      <c r="B41" s="15" t="s">
        <v>15</v>
      </c>
      <c r="C41" s="31">
        <f>C23+C30+C37</f>
        <v>100.80000000000001</v>
      </c>
    </row>
    <row r="42" spans="1:3" x14ac:dyDescent="0.25">
      <c r="A42" s="14"/>
      <c r="B42" s="15" t="s">
        <v>40</v>
      </c>
      <c r="C42" s="31">
        <f>C40+C41</f>
        <v>5200.8</v>
      </c>
    </row>
    <row r="44" spans="1:3" x14ac:dyDescent="0.25">
      <c r="A44" s="38" t="s">
        <v>17</v>
      </c>
      <c r="B44" s="39"/>
      <c r="C44" s="40"/>
    </row>
    <row r="45" spans="1:3" x14ac:dyDescent="0.25">
      <c r="A45" s="19" t="s">
        <v>29</v>
      </c>
      <c r="C45" s="20"/>
    </row>
    <row r="46" spans="1:3" x14ac:dyDescent="0.25">
      <c r="A46" s="19"/>
      <c r="C46" s="20"/>
    </row>
    <row r="47" spans="1:3" x14ac:dyDescent="0.25">
      <c r="A47" s="4" t="s">
        <v>30</v>
      </c>
      <c r="B47" s="12" t="s">
        <v>39</v>
      </c>
      <c r="C47" s="4" t="s">
        <v>14</v>
      </c>
    </row>
    <row r="48" spans="1:3" x14ac:dyDescent="0.25">
      <c r="A48" s="2" t="s">
        <v>67</v>
      </c>
      <c r="B48" s="10" t="s">
        <v>65</v>
      </c>
      <c r="C48" s="2">
        <v>1500</v>
      </c>
    </row>
    <row r="49" spans="1:3" x14ac:dyDescent="0.25">
      <c r="A49" s="2" t="s">
        <v>68</v>
      </c>
      <c r="B49" s="10" t="s">
        <v>66</v>
      </c>
      <c r="C49" s="2">
        <v>250</v>
      </c>
    </row>
    <row r="50" spans="1:3" x14ac:dyDescent="0.25">
      <c r="A50" s="2" t="s">
        <v>69</v>
      </c>
      <c r="B50" s="10" t="s">
        <v>70</v>
      </c>
      <c r="C50" s="2">
        <v>1300</v>
      </c>
    </row>
    <row r="51" spans="1:3" x14ac:dyDescent="0.25">
      <c r="A51" s="2"/>
      <c r="B51" s="10"/>
      <c r="C51" s="2"/>
    </row>
    <row r="52" spans="1:3" x14ac:dyDescent="0.25">
      <c r="A52" s="2"/>
      <c r="B52" s="10"/>
      <c r="C52" s="2"/>
    </row>
    <row r="53" spans="1:3" x14ac:dyDescent="0.25">
      <c r="A53" s="2"/>
      <c r="B53" s="10"/>
      <c r="C53" s="2"/>
    </row>
    <row r="54" spans="1:3" x14ac:dyDescent="0.25">
      <c r="A54" s="2"/>
      <c r="B54" s="10"/>
      <c r="C54" s="2"/>
    </row>
    <row r="55" spans="1:3" x14ac:dyDescent="0.25">
      <c r="A55" s="2"/>
      <c r="B55" s="10"/>
      <c r="C55" s="2"/>
    </row>
    <row r="56" spans="1:3" x14ac:dyDescent="0.25">
      <c r="A56" s="2"/>
      <c r="B56" s="10"/>
      <c r="C56" s="2"/>
    </row>
    <row r="57" spans="1:3" x14ac:dyDescent="0.25">
      <c r="A57" s="14"/>
      <c r="B57" s="15" t="s">
        <v>31</v>
      </c>
      <c r="C57" s="16">
        <f>SUM(C48:C56)</f>
        <v>3050</v>
      </c>
    </row>
    <row r="59" spans="1:3" x14ac:dyDescent="0.25">
      <c r="A59" s="41" t="s">
        <v>33</v>
      </c>
      <c r="B59" s="42"/>
      <c r="C59" s="43"/>
    </row>
    <row r="60" spans="1:3" x14ac:dyDescent="0.25">
      <c r="A60" s="19" t="s">
        <v>34</v>
      </c>
      <c r="C60" s="20"/>
    </row>
    <row r="61" spans="1:3" x14ac:dyDescent="0.25">
      <c r="A61" s="19" t="s">
        <v>77</v>
      </c>
      <c r="C61" s="20"/>
    </row>
    <row r="62" spans="1:3" x14ac:dyDescent="0.25">
      <c r="A62" s="19"/>
      <c r="C62" s="20"/>
    </row>
    <row r="63" spans="1:3" x14ac:dyDescent="0.25">
      <c r="A63" s="4" t="s">
        <v>30</v>
      </c>
      <c r="B63" s="12" t="s">
        <v>39</v>
      </c>
      <c r="C63" s="4" t="s">
        <v>14</v>
      </c>
    </row>
    <row r="64" spans="1:3" x14ac:dyDescent="0.25">
      <c r="A64" s="2" t="s">
        <v>71</v>
      </c>
      <c r="B64" s="12"/>
      <c r="C64" s="2"/>
    </row>
    <row r="65" spans="1:3" x14ac:dyDescent="0.25">
      <c r="A65" s="2" t="s">
        <v>72</v>
      </c>
      <c r="B65" s="10"/>
      <c r="C65" s="2">
        <f>100*0.058*5</f>
        <v>29.000000000000004</v>
      </c>
    </row>
    <row r="66" spans="1:3" x14ac:dyDescent="0.25">
      <c r="A66" s="2" t="s">
        <v>75</v>
      </c>
      <c r="B66" s="10"/>
      <c r="C66" s="2">
        <f>70*0.058*5</f>
        <v>20.300000000000004</v>
      </c>
    </row>
    <row r="67" spans="1:3" x14ac:dyDescent="0.25">
      <c r="A67" s="2" t="s">
        <v>73</v>
      </c>
      <c r="B67" s="10"/>
      <c r="C67" s="2">
        <f>85*0.58*5</f>
        <v>246.5</v>
      </c>
    </row>
    <row r="68" spans="1:3" x14ac:dyDescent="0.25">
      <c r="A68" s="2"/>
      <c r="B68" s="23" t="s">
        <v>35</v>
      </c>
      <c r="C68" s="4">
        <f>SUM(C64:C67)</f>
        <v>295.8</v>
      </c>
    </row>
    <row r="69" spans="1:3" x14ac:dyDescent="0.25">
      <c r="A69" s="19"/>
      <c r="C69" s="20"/>
    </row>
    <row r="70" spans="1:3" x14ac:dyDescent="0.25">
      <c r="A70" s="19" t="s">
        <v>36</v>
      </c>
      <c r="C70" s="20"/>
    </row>
    <row r="71" spans="1:3" x14ac:dyDescent="0.25">
      <c r="A71" s="19"/>
      <c r="C71" s="20"/>
    </row>
    <row r="72" spans="1:3" x14ac:dyDescent="0.25">
      <c r="A72" s="24"/>
      <c r="B72" s="17" t="s">
        <v>37</v>
      </c>
      <c r="C72" s="18">
        <f>C68</f>
        <v>295.8</v>
      </c>
    </row>
    <row r="74" spans="1:3" x14ac:dyDescent="0.25">
      <c r="A74" s="14"/>
      <c r="B74" s="15" t="s">
        <v>43</v>
      </c>
      <c r="C74" s="33">
        <f>C42+C57+C72</f>
        <v>8546.5999999999985</v>
      </c>
    </row>
    <row r="77" spans="1:3" x14ac:dyDescent="0.25">
      <c r="A77" s="44" t="s">
        <v>46</v>
      </c>
      <c r="B77" s="45"/>
      <c r="C77" s="46"/>
    </row>
    <row r="78" spans="1:3" x14ac:dyDescent="0.25">
      <c r="A78" t="s">
        <v>74</v>
      </c>
      <c r="C78" s="34"/>
    </row>
    <row r="79" spans="1:3" x14ac:dyDescent="0.25">
      <c r="A79" s="19" t="s">
        <v>41</v>
      </c>
      <c r="C79" s="20"/>
    </row>
    <row r="80" spans="1:3" x14ac:dyDescent="0.25">
      <c r="A80" s="19" t="s">
        <v>42</v>
      </c>
      <c r="C80" s="20"/>
    </row>
    <row r="81" spans="1:3" x14ac:dyDescent="0.25">
      <c r="A81" s="19"/>
      <c r="C81" s="20"/>
    </row>
    <row r="82" spans="1:3" x14ac:dyDescent="0.25">
      <c r="A82" s="2"/>
      <c r="B82" s="25" t="s">
        <v>44</v>
      </c>
      <c r="C82" s="35">
        <v>5.1999999999999998E-3</v>
      </c>
    </row>
    <row r="83" spans="1:3" x14ac:dyDescent="0.25">
      <c r="A83" s="14"/>
      <c r="B83" s="15" t="s">
        <v>45</v>
      </c>
      <c r="C83" s="36">
        <f>C82*C74</f>
        <v>44.442319999999988</v>
      </c>
    </row>
    <row r="85" spans="1:3" x14ac:dyDescent="0.25">
      <c r="B85" s="15" t="s">
        <v>47</v>
      </c>
      <c r="C85" s="31">
        <f>C74+C83</f>
        <v>8591.0423199999987</v>
      </c>
    </row>
  </sheetData>
  <mergeCells count="4">
    <mergeCell ref="A15:C15"/>
    <mergeCell ref="A44:C44"/>
    <mergeCell ref="A59:C59"/>
    <mergeCell ref="A77:C77"/>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8"/>
  <sheetViews>
    <sheetView workbookViewId="0">
      <selection activeCell="J6" sqref="J6"/>
    </sheetView>
  </sheetViews>
  <sheetFormatPr defaultRowHeight="15" x14ac:dyDescent="0.25"/>
  <sheetData>
    <row r="1" spans="1:1" x14ac:dyDescent="0.25">
      <c r="A1" s="6" t="s">
        <v>18</v>
      </c>
    </row>
    <row r="2" spans="1:1" x14ac:dyDescent="0.25">
      <c r="A2" s="5"/>
    </row>
    <row r="4" spans="1:1" x14ac:dyDescent="0.25">
      <c r="A4" s="7" t="s">
        <v>19</v>
      </c>
    </row>
    <row r="6" spans="1:1" x14ac:dyDescent="0.25">
      <c r="A6" s="8" t="s">
        <v>20</v>
      </c>
    </row>
    <row r="8" spans="1:1" x14ac:dyDescent="0.25">
      <c r="A8" s="7" t="s">
        <v>21</v>
      </c>
    </row>
    <row r="10" spans="1:1" x14ac:dyDescent="0.25">
      <c r="A10" s="8" t="s">
        <v>22</v>
      </c>
    </row>
    <row r="12" spans="1:1" x14ac:dyDescent="0.25">
      <c r="A12" s="7" t="s">
        <v>23</v>
      </c>
    </row>
    <row r="14" spans="1:1" x14ac:dyDescent="0.25">
      <c r="A14" s="8" t="s">
        <v>24</v>
      </c>
    </row>
    <row r="16" spans="1:1" x14ac:dyDescent="0.25">
      <c r="A16" s="7" t="s">
        <v>25</v>
      </c>
    </row>
    <row r="18" spans="1:1" x14ac:dyDescent="0.25">
      <c r="A18" s="8" t="s">
        <v>26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budget template</vt:lpstr>
      <vt:lpstr>sample budget</vt:lpstr>
      <vt:lpstr>NSF guidelines</vt:lpstr>
      <vt:lpstr>'NSF guidelines'!IIC2gxiiia</vt:lpstr>
      <vt:lpstr>'NSF guidelines'!IIC2gxiiib</vt:lpstr>
      <vt:lpstr>'NSF guidelines'!IIC2gxiiic</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Gregoire, Michelle</dc:creator>
  <cp:lastModifiedBy>Susan Higgins</cp:lastModifiedBy>
  <dcterms:created xsi:type="dcterms:W3CDTF">2019-04-11T14:23:04Z</dcterms:created>
  <dcterms:modified xsi:type="dcterms:W3CDTF">2022-11-03T16:55:40Z</dcterms:modified>
</cp:coreProperties>
</file>